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kuniyuki/Desktop/MesaTeaching/Math119Book/Math119bookVersion002/M119v002/CollectionOfExcelSpreadsheets/"/>
    </mc:Choice>
  </mc:AlternateContent>
  <xr:revisionPtr revIDLastSave="0" documentId="13_ncr:1_{C813A1A4-9E32-4146-BBAE-02C1729B8E72}" xr6:coauthVersionLast="45" xr6:coauthVersionMax="45" xr10:uidLastSave="{00000000-0000-0000-0000-000000000000}"/>
  <bookViews>
    <workbookView xWindow="540" yWindow="2660" windowWidth="26340" windowHeight="12440" xr2:uid="{137F301F-4815-984A-B94A-9D2648B4470C}"/>
  </bookViews>
  <sheets>
    <sheet name="Sheet1 (z)" sheetId="1" r:id="rId1"/>
    <sheet name="Sheet2 (t)" sheetId="2" r:id="rId2"/>
    <sheet name="Sheet3 (chi-square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3" l="1"/>
  <c r="D35" i="3"/>
  <c r="D25" i="3"/>
  <c r="D22" i="3"/>
  <c r="D13" i="3"/>
  <c r="D16" i="3"/>
  <c r="D10" i="3" l="1"/>
  <c r="D11" i="3" l="1"/>
  <c r="D41" i="2"/>
  <c r="D35" i="2"/>
  <c r="D22" i="2"/>
  <c r="D25" i="2" s="1"/>
  <c r="D10" i="2"/>
  <c r="D11" i="2" s="1"/>
  <c r="D13" i="2" s="1"/>
  <c r="D16" i="2" s="1"/>
  <c r="D31" i="1"/>
  <c r="D35" i="1" s="1"/>
  <c r="D20" i="1"/>
  <c r="D23" i="1" s="1"/>
  <c r="D12" i="1"/>
  <c r="D10" i="1"/>
  <c r="D11" i="1" s="1"/>
  <c r="D15" i="1" l="1"/>
</calcChain>
</file>

<file path=xl/sharedStrings.xml><?xml version="1.0" encoding="utf-8"?>
<sst xmlns="http://schemas.openxmlformats.org/spreadsheetml/2006/main" count="153" uniqueCount="91">
  <si>
    <t>CONFIDENCE LEVEL (as a decimal)</t>
  </si>
  <si>
    <t>&lt;- You enter (as a decimal).</t>
  </si>
  <si>
    <t>ALPHA</t>
  </si>
  <si>
    <t>&lt;- alpha = 1 - conf.level</t>
  </si>
  <si>
    <t>ALPHA/2</t>
  </si>
  <si>
    <t>&lt;- alpha/2</t>
  </si>
  <si>
    <t>NEGATIVE CRITICAL VALUE (-z_alpha/2)</t>
  </si>
  <si>
    <t xml:space="preserve">        standard normal "z"</t>
  </si>
  <si>
    <t>POSITIVE CRITICAL VALUE (-z_alpha/2)</t>
  </si>
  <si>
    <t>&lt;- CV = opposite of the above</t>
  </si>
  <si>
    <t xml:space="preserve">        D11 = left-tail prob.</t>
  </si>
  <si>
    <t>&lt;- NORM.INV(D11, 0, 1)</t>
  </si>
  <si>
    <t>SUMMARY: CRITICAL VALUES AND P-VALUES</t>
  </si>
  <si>
    <t>Finding Critical Values (CVs) for a One-Tailed Test</t>
  </si>
  <si>
    <t>CRITICAL VALUE FOR LEFT-TAILED TEST</t>
  </si>
  <si>
    <t>CRITICAL VALUE FOR RIGHT-TAILED TEST</t>
  </si>
  <si>
    <t>WHAT IS THE 5th PERCENTILE OF THE Z DIST'N?</t>
  </si>
  <si>
    <t>Find z* such that: P(Z &lt; z*) = 0.05</t>
  </si>
  <si>
    <t>WHAT IS THE 95th PERCENTILE OF THE Z DIST'N?</t>
  </si>
  <si>
    <t>IF ALPHA = 0.05:</t>
  </si>
  <si>
    <r>
      <t xml:space="preserve">Finding P-values </t>
    </r>
    <r>
      <rPr>
        <sz val="12"/>
        <color theme="1"/>
        <rFont val="Calibri (Body)"/>
      </rPr>
      <t>(See Spreadsheet 4)</t>
    </r>
  </si>
  <si>
    <t>FIND P(Z &lt; -1.43)</t>
  </si>
  <si>
    <t>&lt;- You enter.</t>
  </si>
  <si>
    <t>IF TEST z IS -1.43, FOR EXAMPLE:</t>
  </si>
  <si>
    <t>(For a two-tailed test, double the appropriate one-tailed P-value.)</t>
  </si>
  <si>
    <t xml:space="preserve">     FALSE gives the y-coordinate (who cares?)</t>
  </si>
  <si>
    <t>TEST STATISTIC (z)</t>
  </si>
  <si>
    <t>LEFT-TAILED P-VALUE</t>
  </si>
  <si>
    <t>RIGHT-TAILED P-VALUE</t>
  </si>
  <si>
    <t>FIND P(Z &gt; -1.43)</t>
  </si>
  <si>
    <t>&lt;- NORM.INV(D19, 0, 1)</t>
  </si>
  <si>
    <t xml:space="preserve">        D19 = left-tail prob.</t>
  </si>
  <si>
    <t>NORM.DIST(D28, 0, 1, TRUE)</t>
  </si>
  <si>
    <t>&lt;- complement of the above (1 - D31)</t>
  </si>
  <si>
    <t>t DISTRIBUTION</t>
  </si>
  <si>
    <t>z DISTRIBUTION</t>
  </si>
  <si>
    <t>NEGATIVE CRITICAL VALUE (-t_alpha/2)</t>
  </si>
  <si>
    <t xml:space="preserve">        D12 = #df for t distribution</t>
  </si>
  <si>
    <t># DEGREES OF FREEDOM (df)</t>
  </si>
  <si>
    <t>&lt;- T.INV(D11, D12)</t>
  </si>
  <si>
    <t>POSITIVE CRITICAL VALUE (-t_alpha/2)</t>
  </si>
  <si>
    <t>SEE EXAMPLE FROM LESSON 29</t>
  </si>
  <si>
    <t>SEE EXAMPLE FROM LESSON 35</t>
  </si>
  <si>
    <t>IF ALPHA = 0.05, 9 df:</t>
  </si>
  <si>
    <t>WHAT IS THE 5th PERCENTILE OF THE t DIST'N ON 9 df?</t>
  </si>
  <si>
    <t>WHAT IS THE 95th PERCENTILE OF THE t DIST'N ON 9 df?</t>
  </si>
  <si>
    <t>&lt;- T.INV(D20, D21)</t>
  </si>
  <si>
    <t>COMPARE TO THE INFO ABOVE</t>
  </si>
  <si>
    <t>Find t* such that: P(T &lt; t*) = 0.05</t>
  </si>
  <si>
    <t>Find t* such that: P(T &lt; t*) = 0.95</t>
  </si>
  <si>
    <t>Find z* such that: P(Z &lt; z*) = 0.95</t>
  </si>
  <si>
    <r>
      <t xml:space="preserve">Finding Critical Values (CVs) for a Confidence Interval (CI) or Two-Tailed Test </t>
    </r>
    <r>
      <rPr>
        <sz val="12"/>
        <color theme="1"/>
        <rFont val="Calibri (Body)"/>
      </rPr>
      <t>(See Spreadsheet 9: CI Short Cuts)</t>
    </r>
  </si>
  <si>
    <t>Finding P-values</t>
  </si>
  <si>
    <t>TEST STATISTIC (t)</t>
  </si>
  <si>
    <t>T.DIST(D30, D33, TRUE)</t>
  </si>
  <si>
    <t xml:space="preserve">        D20 = left-tail prob.</t>
  </si>
  <si>
    <t xml:space="preserve">        D21 = #df for t distribution</t>
  </si>
  <si>
    <t xml:space="preserve">        D33 = #df for t distribution</t>
  </si>
  <si>
    <t xml:space="preserve">        D30 = test t</t>
  </si>
  <si>
    <t>FORM: NORM.DIST(test z, mean=0, SD=1, TRUE for left-areas)</t>
  </si>
  <si>
    <t>IF TEST t IS -2.067 on 6 df, FOR EXAMPLE:</t>
  </si>
  <si>
    <t>FIND P(T &lt; -2.067)</t>
  </si>
  <si>
    <t xml:space="preserve">        TRUE for left-areas</t>
  </si>
  <si>
    <t xml:space="preserve">            FALSE gives the y-coordinate (who cares?)</t>
  </si>
  <si>
    <t>FIND P(T &gt; -2.067)</t>
  </si>
  <si>
    <t>&lt;- complement of the above (1 - D35)</t>
  </si>
  <si>
    <r>
      <t xml:space="preserve">EXCEL SHEET 1: z;  </t>
    </r>
    <r>
      <rPr>
        <b/>
        <sz val="18"/>
        <color rgb="FF7030A0"/>
        <rFont val="Calibri (Body)"/>
      </rPr>
      <t>SHEET 2: t;</t>
    </r>
    <r>
      <rPr>
        <b/>
        <sz val="18"/>
        <color rgb="FF008000"/>
        <rFont val="Calibri"/>
        <family val="2"/>
        <scheme val="minor"/>
      </rPr>
      <t xml:space="preserve">  </t>
    </r>
    <r>
      <rPr>
        <b/>
        <sz val="18"/>
        <color rgb="FFC00000"/>
        <rFont val="Calibri (Body)"/>
      </rPr>
      <t>SHEET 3: chi-square</t>
    </r>
  </si>
  <si>
    <t>chi-square DISTRIBUTION</t>
  </si>
  <si>
    <r>
      <t xml:space="preserve">Finding Critical Values (CVs) for a Confidence Interval (CI) or Two-Tailed Test </t>
    </r>
    <r>
      <rPr>
        <sz val="12"/>
        <color theme="1"/>
        <rFont val="Calibri (Body)"/>
      </rPr>
      <t>(See Spreadsheets 11, 13, 14)</t>
    </r>
  </si>
  <si>
    <t>SEE EXAMPLE FROM LESSON 31</t>
  </si>
  <si>
    <t>LEFT CRITICAL VALUE (chi-square_L)</t>
  </si>
  <si>
    <t>RIGHT CRITICAL VALUE (chi-square_R)</t>
  </si>
  <si>
    <t>&lt;- CHISQ.INV(D11, D12)</t>
  </si>
  <si>
    <t>&lt;- CHISQ.INV(1-D11, D12)</t>
  </si>
  <si>
    <r>
      <t xml:space="preserve">Finding Critical Values (CVs) for a Confidence Interval (CI) or Two-Tailed Test </t>
    </r>
    <r>
      <rPr>
        <sz val="12"/>
        <color theme="1"/>
        <rFont val="Calibri (Body)"/>
      </rPr>
      <t>(See Spreadsheets 6, 7, 8, 10)</t>
    </r>
  </si>
  <si>
    <t>IF ALPHA = 0.05, 19 df:</t>
  </si>
  <si>
    <t>WHAT IS THE 5th PERCENTILE OF THE chi-square DIST'N ON 19 df?</t>
  </si>
  <si>
    <t>WHAT IS THE 95th PERCENTILE OF THE chi-square DIST'N ON 19 df?</t>
  </si>
  <si>
    <t>Find chi-square* such that: P(CHI-SQUARE &lt; chi-square*) = 0.05</t>
  </si>
  <si>
    <t>Find chi-square* such that: P(CHI-SQUARE &lt; chi-square*) = 0.95</t>
  </si>
  <si>
    <t>&lt;- CHISQ.INV(D20, D21)</t>
  </si>
  <si>
    <t>&lt;- CHISQ.INV(1-D20, D21)</t>
  </si>
  <si>
    <t>Needed for Tests for Goodness-of-Fit, Independence/Dependence</t>
  </si>
  <si>
    <t>TEST STATISTIC (chi-square)</t>
  </si>
  <si>
    <t>CHISQ.DIST(D30, D33, TRUE)</t>
  </si>
  <si>
    <t xml:space="preserve">        D30 = test chi-square</t>
  </si>
  <si>
    <t xml:space="preserve">        D33 = #df for chi-square distribution</t>
  </si>
  <si>
    <t>SEE EXAMPLE FROM LESSON 40</t>
  </si>
  <si>
    <t>IF TEST chi-square IS 7.333 on 2 df, FOR EXAMPLE:</t>
  </si>
  <si>
    <t>FIND P(CHI-SQUARE &lt; 7.333)</t>
  </si>
  <si>
    <t>FIND P(CHI-SQUARE &gt; 7.333)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</si>
</sst>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theme="1"/>
      <name val="Calibri (Body)"/>
    </font>
    <font>
      <sz val="18"/>
      <color theme="1"/>
      <name val="Calibri"/>
      <family val="2"/>
      <scheme val="minor"/>
    </font>
    <font>
      <b/>
      <sz val="18"/>
      <color rgb="FF7030A0"/>
      <name val="Calibri (Body)"/>
    </font>
    <font>
      <b/>
      <sz val="18"/>
      <color rgb="FFC00000"/>
      <name val="Calibri (Body)"/>
    </font>
    <font>
      <b/>
      <sz val="18"/>
      <color rgb="FF7030A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7" fillId="0" borderId="1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39BE-7A96-094B-ADBD-A64EE5E43206}">
  <dimension ref="A1:L35"/>
  <sheetViews>
    <sheetView tabSelected="1" zoomScale="171" workbookViewId="0"/>
  </sheetViews>
  <sheetFormatPr baseColWidth="10" defaultRowHeight="16"/>
  <cols>
    <col min="1" max="1" width="12" customWidth="1"/>
    <col min="2" max="2" width="9.5" customWidth="1"/>
    <col min="3" max="3" width="13.5" customWidth="1"/>
    <col min="6" max="6" width="14.6640625" customWidth="1"/>
    <col min="8" max="8" width="15.1640625" customWidth="1"/>
  </cols>
  <sheetData>
    <row r="1" spans="1:7" ht="31">
      <c r="A1" s="4" t="s">
        <v>12</v>
      </c>
      <c r="B1" s="5"/>
      <c r="C1" s="5"/>
      <c r="D1" s="5"/>
      <c r="E1" s="5"/>
      <c r="F1" s="5"/>
      <c r="G1" s="5"/>
    </row>
    <row r="2" spans="1:7" s="10" customFormat="1" ht="24"/>
    <row r="3" spans="1:7" s="10" customFormat="1" ht="24">
      <c r="A3" s="6" t="s">
        <v>66</v>
      </c>
    </row>
    <row r="4" spans="1:7" s="10" customFormat="1" ht="24"/>
    <row r="5" spans="1:7" ht="24">
      <c r="A5" s="6" t="s">
        <v>35</v>
      </c>
    </row>
    <row r="6" spans="1:7" s="10" customFormat="1" ht="24"/>
    <row r="7" spans="1:7">
      <c r="A7" s="3" t="s">
        <v>74</v>
      </c>
    </row>
    <row r="9" spans="1:7">
      <c r="A9" s="1" t="s">
        <v>0</v>
      </c>
      <c r="D9" s="2">
        <v>0.95</v>
      </c>
      <c r="E9" s="2" t="s">
        <v>1</v>
      </c>
    </row>
    <row r="10" spans="1:7">
      <c r="A10" s="1" t="s">
        <v>2</v>
      </c>
      <c r="D10">
        <f>1-D9</f>
        <v>5.0000000000000044E-2</v>
      </c>
      <c r="E10" t="s">
        <v>3</v>
      </c>
    </row>
    <row r="11" spans="1:7">
      <c r="A11" s="1" t="s">
        <v>4</v>
      </c>
      <c r="D11">
        <f>D10/2</f>
        <v>2.5000000000000022E-2</v>
      </c>
      <c r="E11" t="s">
        <v>5</v>
      </c>
    </row>
    <row r="12" spans="1:7">
      <c r="A12" s="1" t="s">
        <v>6</v>
      </c>
      <c r="D12">
        <f>_xlfn.NORM.INV(D11,0,1)</f>
        <v>-1.9599639845400536</v>
      </c>
      <c r="E12" t="s">
        <v>11</v>
      </c>
    </row>
    <row r="13" spans="1:7">
      <c r="E13" t="s">
        <v>10</v>
      </c>
    </row>
    <row r="14" spans="1:7">
      <c r="A14" s="1"/>
      <c r="E14" t="s">
        <v>7</v>
      </c>
    </row>
    <row r="15" spans="1:7">
      <c r="A15" s="1" t="s">
        <v>8</v>
      </c>
      <c r="D15">
        <f>-D12</f>
        <v>1.9599639845400536</v>
      </c>
      <c r="E15" t="s">
        <v>9</v>
      </c>
    </row>
    <row r="16" spans="1:7" s="10" customFormat="1" ht="24"/>
    <row r="17" spans="1:12">
      <c r="A17" s="3" t="s">
        <v>13</v>
      </c>
    </row>
    <row r="19" spans="1:12">
      <c r="A19" s="1" t="s">
        <v>2</v>
      </c>
      <c r="D19" s="2">
        <v>0.05</v>
      </c>
      <c r="E19" s="2" t="s">
        <v>1</v>
      </c>
      <c r="G19" s="9" t="s">
        <v>19</v>
      </c>
      <c r="H19" s="5"/>
      <c r="I19" s="5"/>
      <c r="J19" s="5"/>
    </row>
    <row r="20" spans="1:12">
      <c r="A20" s="1" t="s">
        <v>14</v>
      </c>
      <c r="D20">
        <f>_xlfn.NORM.INV(D19,0,1)</f>
        <v>-1.6448536269514726</v>
      </c>
      <c r="E20" t="s">
        <v>30</v>
      </c>
      <c r="G20" s="7" t="s">
        <v>16</v>
      </c>
      <c r="H20" s="8"/>
      <c r="I20" s="8"/>
      <c r="J20" s="8"/>
    </row>
    <row r="21" spans="1:12">
      <c r="A21" s="1"/>
      <c r="E21" t="s">
        <v>31</v>
      </c>
      <c r="G21" s="8" t="s">
        <v>17</v>
      </c>
      <c r="H21" s="8"/>
      <c r="I21" s="8"/>
      <c r="J21" s="8"/>
    </row>
    <row r="22" spans="1:12">
      <c r="A22" s="1"/>
      <c r="E22" t="s">
        <v>7</v>
      </c>
    </row>
    <row r="23" spans="1:12">
      <c r="A23" s="1" t="s">
        <v>15</v>
      </c>
      <c r="D23">
        <f>-D20</f>
        <v>1.6448536269514726</v>
      </c>
      <c r="E23" t="s">
        <v>9</v>
      </c>
      <c r="G23" s="7" t="s">
        <v>18</v>
      </c>
    </row>
    <row r="24" spans="1:12">
      <c r="G24" s="8" t="s">
        <v>50</v>
      </c>
    </row>
    <row r="25" spans="1:12" s="10" customFormat="1" ht="24"/>
    <row r="26" spans="1:12">
      <c r="A26" s="3" t="s">
        <v>20</v>
      </c>
    </row>
    <row r="27" spans="1:12">
      <c r="A27" s="3"/>
    </row>
    <row r="28" spans="1:12">
      <c r="A28" s="1" t="s">
        <v>26</v>
      </c>
      <c r="D28" s="2">
        <v>-1.43</v>
      </c>
      <c r="E28" s="2" t="s">
        <v>22</v>
      </c>
    </row>
    <row r="29" spans="1:12">
      <c r="B29" s="1" t="s">
        <v>24</v>
      </c>
    </row>
    <row r="31" spans="1:12">
      <c r="A31" s="1" t="s">
        <v>27</v>
      </c>
      <c r="D31">
        <f>_xlfn.NORM.DIST(D28, 0, 1, TRUE)</f>
        <v>7.6358509536739116E-2</v>
      </c>
      <c r="E31" t="s">
        <v>32</v>
      </c>
      <c r="I31" s="9" t="s">
        <v>23</v>
      </c>
      <c r="J31" s="9"/>
      <c r="K31" s="9"/>
      <c r="L31" s="11"/>
    </row>
    <row r="32" spans="1:12">
      <c r="E32" t="s">
        <v>59</v>
      </c>
      <c r="I32" s="8" t="s">
        <v>21</v>
      </c>
      <c r="J32" s="8"/>
      <c r="K32" s="8"/>
      <c r="L32" s="8"/>
    </row>
    <row r="33" spans="1:9">
      <c r="E33" t="s">
        <v>25</v>
      </c>
    </row>
    <row r="35" spans="1:9">
      <c r="A35" s="1" t="s">
        <v>28</v>
      </c>
      <c r="D35">
        <f>1-D31</f>
        <v>0.92364149046326083</v>
      </c>
      <c r="E35" t="s">
        <v>33</v>
      </c>
      <c r="I35" s="8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5C73-C34D-2B4C-92C9-8FED8EA2931F}">
  <dimension ref="A1:Z41"/>
  <sheetViews>
    <sheetView zoomScale="170" workbookViewId="0"/>
  </sheetViews>
  <sheetFormatPr baseColWidth="10" defaultRowHeight="16"/>
  <cols>
    <col min="1" max="1" width="12" customWidth="1"/>
    <col min="3" max="3" width="11" customWidth="1"/>
    <col min="6" max="6" width="14.6640625" customWidth="1"/>
    <col min="8" max="8" width="11.1640625" customWidth="1"/>
  </cols>
  <sheetData>
    <row r="1" spans="1:26" ht="31">
      <c r="A1" s="4" t="s">
        <v>12</v>
      </c>
      <c r="B1" s="5"/>
      <c r="C1" s="5"/>
      <c r="D1" s="5"/>
      <c r="E1" s="5"/>
      <c r="F1" s="5"/>
      <c r="G1" s="5"/>
    </row>
    <row r="2" spans="1:26" ht="2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">
      <c r="A3" s="6" t="s">
        <v>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4">
      <c r="A5" s="15" t="s">
        <v>34</v>
      </c>
    </row>
    <row r="6" spans="1:26" ht="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3" t="s">
        <v>51</v>
      </c>
    </row>
    <row r="9" spans="1:26">
      <c r="A9" s="1" t="s">
        <v>0</v>
      </c>
      <c r="D9" s="2">
        <v>0.9</v>
      </c>
      <c r="E9" s="2" t="s">
        <v>1</v>
      </c>
      <c r="G9" s="7" t="s">
        <v>41</v>
      </c>
    </row>
    <row r="10" spans="1:26">
      <c r="A10" s="1" t="s">
        <v>2</v>
      </c>
      <c r="D10">
        <f>1-D9</f>
        <v>9.9999999999999978E-2</v>
      </c>
      <c r="E10" t="s">
        <v>3</v>
      </c>
    </row>
    <row r="11" spans="1:26">
      <c r="A11" s="1" t="s">
        <v>4</v>
      </c>
      <c r="D11">
        <f>D10/2</f>
        <v>4.9999999999999989E-2</v>
      </c>
      <c r="E11" t="s">
        <v>5</v>
      </c>
    </row>
    <row r="12" spans="1:26">
      <c r="A12" s="1" t="s">
        <v>38</v>
      </c>
      <c r="D12" s="2">
        <v>9</v>
      </c>
      <c r="E12" s="2" t="s">
        <v>22</v>
      </c>
    </row>
    <row r="13" spans="1:26">
      <c r="A13" s="1" t="s">
        <v>36</v>
      </c>
      <c r="D13">
        <f>_xlfn.T.INV(D11,D12)</f>
        <v>-1.8331129326562374</v>
      </c>
      <c r="E13" t="s">
        <v>39</v>
      </c>
    </row>
    <row r="14" spans="1:26">
      <c r="E14" t="s">
        <v>10</v>
      </c>
    </row>
    <row r="15" spans="1:26">
      <c r="A15" s="1"/>
      <c r="E15" t="s">
        <v>37</v>
      </c>
    </row>
    <row r="16" spans="1:26">
      <c r="A16" s="1" t="s">
        <v>40</v>
      </c>
      <c r="D16">
        <f>-D13</f>
        <v>1.8331129326562374</v>
      </c>
      <c r="E16" t="s">
        <v>9</v>
      </c>
    </row>
    <row r="17" spans="1:26" ht="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3" t="s">
        <v>13</v>
      </c>
    </row>
    <row r="19" spans="1:26">
      <c r="G19" s="7" t="s">
        <v>47</v>
      </c>
    </row>
    <row r="20" spans="1:26">
      <c r="A20" s="1" t="s">
        <v>2</v>
      </c>
      <c r="D20" s="2">
        <v>0.05</v>
      </c>
      <c r="E20" s="2" t="s">
        <v>1</v>
      </c>
      <c r="G20" s="9" t="s">
        <v>43</v>
      </c>
      <c r="H20" s="5"/>
      <c r="I20" s="5"/>
      <c r="J20" s="5"/>
    </row>
    <row r="21" spans="1:26">
      <c r="A21" s="1" t="s">
        <v>38</v>
      </c>
      <c r="D21" s="2">
        <v>9</v>
      </c>
      <c r="E21" s="2" t="s">
        <v>22</v>
      </c>
      <c r="G21" s="12"/>
      <c r="H21" s="13"/>
      <c r="I21" s="13"/>
      <c r="J21" s="13"/>
    </row>
    <row r="22" spans="1:26">
      <c r="A22" s="1" t="s">
        <v>14</v>
      </c>
      <c r="D22">
        <f>_xlfn.T.INV(D20,D21)</f>
        <v>-1.8331129326562374</v>
      </c>
      <c r="E22" t="s">
        <v>46</v>
      </c>
      <c r="G22" s="7" t="s">
        <v>44</v>
      </c>
      <c r="H22" s="8"/>
      <c r="I22" s="8"/>
      <c r="J22" s="8"/>
    </row>
    <row r="23" spans="1:26">
      <c r="A23" s="1"/>
      <c r="E23" t="s">
        <v>55</v>
      </c>
      <c r="G23" s="8" t="s">
        <v>48</v>
      </c>
      <c r="H23" s="8"/>
      <c r="I23" s="8"/>
      <c r="J23" s="8"/>
    </row>
    <row r="24" spans="1:26">
      <c r="A24" s="1"/>
      <c r="E24" t="s">
        <v>56</v>
      </c>
    </row>
    <row r="25" spans="1:26">
      <c r="A25" s="1" t="s">
        <v>15</v>
      </c>
      <c r="D25">
        <f>-D22</f>
        <v>1.8331129326562374</v>
      </c>
      <c r="E25" t="s">
        <v>9</v>
      </c>
      <c r="G25" s="7" t="s">
        <v>45</v>
      </c>
    </row>
    <row r="26" spans="1:26">
      <c r="G26" s="8" t="s">
        <v>49</v>
      </c>
    </row>
    <row r="27" spans="1:26" ht="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3" t="s">
        <v>52</v>
      </c>
    </row>
    <row r="29" spans="1:26">
      <c r="A29" s="3"/>
      <c r="G29" s="7" t="s">
        <v>42</v>
      </c>
    </row>
    <row r="30" spans="1:26">
      <c r="A30" s="1" t="s">
        <v>53</v>
      </c>
      <c r="D30" s="2">
        <v>-2.0670000000000002</v>
      </c>
      <c r="E30" s="2" t="s">
        <v>22</v>
      </c>
    </row>
    <row r="31" spans="1:26">
      <c r="B31" s="1" t="s">
        <v>24</v>
      </c>
    </row>
    <row r="33" spans="1:12">
      <c r="A33" s="1" t="s">
        <v>38</v>
      </c>
      <c r="D33" s="2">
        <v>6</v>
      </c>
      <c r="E33" s="2" t="s">
        <v>22</v>
      </c>
    </row>
    <row r="34" spans="1:12">
      <c r="H34" s="9" t="s">
        <v>60</v>
      </c>
      <c r="I34" s="5"/>
      <c r="J34" s="9"/>
      <c r="K34" s="9"/>
      <c r="L34" s="11"/>
    </row>
    <row r="35" spans="1:12">
      <c r="A35" s="1" t="s">
        <v>27</v>
      </c>
      <c r="D35">
        <f>_xlfn.T.DIST(D30, D33, TRUE)</f>
        <v>4.2118209168283627E-2</v>
      </c>
      <c r="E35" t="s">
        <v>54</v>
      </c>
      <c r="H35" s="8" t="s">
        <v>61</v>
      </c>
    </row>
    <row r="36" spans="1:12">
      <c r="A36" s="1"/>
      <c r="E36" t="s">
        <v>58</v>
      </c>
      <c r="I36" s="12"/>
      <c r="J36" s="12"/>
      <c r="K36" s="12"/>
      <c r="L36" s="14"/>
    </row>
    <row r="37" spans="1:12">
      <c r="A37" s="1"/>
      <c r="E37" t="s">
        <v>57</v>
      </c>
      <c r="I37" s="12"/>
      <c r="J37" s="12"/>
      <c r="K37" s="12"/>
      <c r="L37" s="14"/>
    </row>
    <row r="38" spans="1:12">
      <c r="A38" s="1"/>
      <c r="E38" t="s">
        <v>62</v>
      </c>
      <c r="I38" s="12"/>
      <c r="J38" s="12"/>
      <c r="K38" s="12"/>
      <c r="L38" s="14"/>
    </row>
    <row r="39" spans="1:12">
      <c r="A39" s="1"/>
      <c r="E39" t="s">
        <v>63</v>
      </c>
      <c r="I39" s="12"/>
      <c r="J39" s="12"/>
      <c r="K39" s="12"/>
      <c r="L39" s="14"/>
    </row>
    <row r="40" spans="1:12">
      <c r="J40" s="8"/>
      <c r="K40" s="8"/>
      <c r="L40" s="8"/>
    </row>
    <row r="41" spans="1:12">
      <c r="A41" s="1" t="s">
        <v>28</v>
      </c>
      <c r="D41">
        <f>1-D35</f>
        <v>0.95788179083171632</v>
      </c>
      <c r="E41" t="s">
        <v>65</v>
      </c>
      <c r="H41" s="8" t="s">
        <v>64</v>
      </c>
      <c r="I4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2C6E-29C6-7E47-B618-3F0CAC02CF72}">
  <dimension ref="A1:Z42"/>
  <sheetViews>
    <sheetView zoomScale="175" workbookViewId="0"/>
  </sheetViews>
  <sheetFormatPr baseColWidth="10" defaultRowHeight="16"/>
  <cols>
    <col min="1" max="1" width="12" customWidth="1"/>
    <col min="3" max="3" width="11" customWidth="1"/>
    <col min="6" max="6" width="14.6640625" customWidth="1"/>
    <col min="8" max="8" width="11.1640625" customWidth="1"/>
  </cols>
  <sheetData>
    <row r="1" spans="1:26" ht="31">
      <c r="A1" s="4" t="s">
        <v>12</v>
      </c>
      <c r="B1" s="5"/>
      <c r="C1" s="5"/>
      <c r="D1" s="5"/>
      <c r="E1" s="5"/>
      <c r="F1" s="5"/>
      <c r="G1" s="5"/>
    </row>
    <row r="2" spans="1:26" ht="2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">
      <c r="A3" s="6" t="s">
        <v>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4">
      <c r="A5" s="16" t="s">
        <v>67</v>
      </c>
    </row>
    <row r="6" spans="1:26" ht="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3" t="s">
        <v>68</v>
      </c>
    </row>
    <row r="9" spans="1:26">
      <c r="A9" s="1" t="s">
        <v>0</v>
      </c>
      <c r="D9" s="2">
        <v>0.9</v>
      </c>
      <c r="E9" s="2" t="s">
        <v>1</v>
      </c>
      <c r="G9" s="7" t="s">
        <v>69</v>
      </c>
    </row>
    <row r="10" spans="1:26">
      <c r="A10" s="1" t="s">
        <v>2</v>
      </c>
      <c r="D10">
        <f>1-D9</f>
        <v>9.9999999999999978E-2</v>
      </c>
      <c r="E10" t="s">
        <v>3</v>
      </c>
    </row>
    <row r="11" spans="1:26">
      <c r="A11" s="1" t="s">
        <v>4</v>
      </c>
      <c r="D11">
        <f>D10/2</f>
        <v>4.9999999999999989E-2</v>
      </c>
      <c r="E11" t="s">
        <v>5</v>
      </c>
    </row>
    <row r="12" spans="1:26">
      <c r="A12" s="1" t="s">
        <v>38</v>
      </c>
      <c r="D12" s="2">
        <v>19</v>
      </c>
      <c r="E12" s="2" t="s">
        <v>22</v>
      </c>
    </row>
    <row r="13" spans="1:26">
      <c r="A13" s="1" t="s">
        <v>70</v>
      </c>
      <c r="D13">
        <f>_xlfn.CHISQ.INV(D11,D12)</f>
        <v>10.117013063859043</v>
      </c>
      <c r="E13" t="s">
        <v>72</v>
      </c>
    </row>
    <row r="14" spans="1:26">
      <c r="E14" t="s">
        <v>10</v>
      </c>
    </row>
    <row r="15" spans="1:26">
      <c r="A15" s="1"/>
      <c r="E15" t="s">
        <v>37</v>
      </c>
    </row>
    <row r="16" spans="1:26">
      <c r="A16" s="1" t="s">
        <v>71</v>
      </c>
      <c r="D16">
        <f>_xlfn.CHISQ.INV(1-D11,D12)</f>
        <v>30.143527205646159</v>
      </c>
      <c r="E16" t="s">
        <v>73</v>
      </c>
    </row>
    <row r="17" spans="1:26" ht="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3" t="s">
        <v>13</v>
      </c>
    </row>
    <row r="19" spans="1:26">
      <c r="G19" s="7" t="s">
        <v>47</v>
      </c>
    </row>
    <row r="20" spans="1:26">
      <c r="A20" s="1" t="s">
        <v>2</v>
      </c>
      <c r="D20" s="2">
        <v>0.05</v>
      </c>
      <c r="E20" s="2" t="s">
        <v>1</v>
      </c>
      <c r="G20" s="9" t="s">
        <v>75</v>
      </c>
      <c r="H20" s="5"/>
      <c r="I20" s="5"/>
      <c r="J20" s="5"/>
    </row>
    <row r="21" spans="1:26">
      <c r="A21" s="1" t="s">
        <v>38</v>
      </c>
      <c r="D21" s="2">
        <v>19</v>
      </c>
      <c r="E21" s="2" t="s">
        <v>22</v>
      </c>
      <c r="G21" s="12"/>
      <c r="H21" s="13"/>
      <c r="I21" s="13"/>
      <c r="J21" s="13"/>
    </row>
    <row r="22" spans="1:26">
      <c r="A22" s="1" t="s">
        <v>70</v>
      </c>
      <c r="D22">
        <f>_xlfn.CHISQ.INV(D20,D21)</f>
        <v>10.117013063859044</v>
      </c>
      <c r="E22" t="s">
        <v>80</v>
      </c>
      <c r="G22" s="7" t="s">
        <v>76</v>
      </c>
      <c r="H22" s="8"/>
      <c r="I22" s="8"/>
      <c r="J22" s="8"/>
    </row>
    <row r="23" spans="1:26">
      <c r="E23" t="s">
        <v>55</v>
      </c>
      <c r="G23" s="8" t="s">
        <v>78</v>
      </c>
      <c r="H23" s="8"/>
      <c r="I23" s="8"/>
      <c r="J23" s="8"/>
    </row>
    <row r="24" spans="1:26">
      <c r="A24" s="1"/>
      <c r="E24" t="s">
        <v>56</v>
      </c>
    </row>
    <row r="25" spans="1:26">
      <c r="A25" s="1" t="s">
        <v>71</v>
      </c>
      <c r="D25">
        <f>_xlfn.CHISQ.INV(1-D20,D21)</f>
        <v>30.143527205646159</v>
      </c>
      <c r="E25" t="s">
        <v>81</v>
      </c>
      <c r="G25" s="7" t="s">
        <v>77</v>
      </c>
    </row>
    <row r="26" spans="1:26">
      <c r="B26" s="1" t="s">
        <v>82</v>
      </c>
      <c r="G26" s="8" t="s">
        <v>79</v>
      </c>
    </row>
    <row r="27" spans="1:26" ht="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3" t="s">
        <v>52</v>
      </c>
    </row>
    <row r="29" spans="1:26">
      <c r="A29" s="3"/>
      <c r="G29" s="7" t="s">
        <v>87</v>
      </c>
    </row>
    <row r="30" spans="1:26">
      <c r="A30" s="1" t="s">
        <v>83</v>
      </c>
      <c r="D30" s="2">
        <v>7.3330000000000002</v>
      </c>
      <c r="E30" s="2" t="s">
        <v>22</v>
      </c>
    </row>
    <row r="31" spans="1:26">
      <c r="B31" s="1" t="s">
        <v>24</v>
      </c>
    </row>
    <row r="33" spans="1:12">
      <c r="A33" s="1" t="s">
        <v>38</v>
      </c>
      <c r="D33" s="2">
        <v>2</v>
      </c>
      <c r="E33" s="2" t="s">
        <v>22</v>
      </c>
    </row>
    <row r="34" spans="1:12">
      <c r="H34" s="9" t="s">
        <v>88</v>
      </c>
      <c r="I34" s="5"/>
      <c r="J34" s="9"/>
      <c r="K34" s="9"/>
      <c r="L34" s="11"/>
    </row>
    <row r="35" spans="1:12">
      <c r="A35" s="1" t="s">
        <v>27</v>
      </c>
      <c r="D35">
        <f>_xlfn.CHISQ.DIST(D30, D33, TRUE)</f>
        <v>0.97443420618291721</v>
      </c>
      <c r="E35" t="s">
        <v>84</v>
      </c>
      <c r="H35" s="8" t="s">
        <v>89</v>
      </c>
    </row>
    <row r="36" spans="1:12">
      <c r="A36" s="1"/>
      <c r="E36" t="s">
        <v>85</v>
      </c>
      <c r="I36" s="12"/>
      <c r="J36" s="12"/>
      <c r="K36" s="12"/>
      <c r="L36" s="14"/>
    </row>
    <row r="37" spans="1:12">
      <c r="A37" s="1"/>
      <c r="E37" t="s">
        <v>86</v>
      </c>
      <c r="I37" s="12"/>
      <c r="J37" s="12"/>
      <c r="K37" s="12"/>
      <c r="L37" s="14"/>
    </row>
    <row r="38" spans="1:12">
      <c r="A38" s="1"/>
      <c r="E38" t="s">
        <v>62</v>
      </c>
      <c r="I38" s="12"/>
      <c r="J38" s="12"/>
      <c r="K38" s="12"/>
      <c r="L38" s="14"/>
    </row>
    <row r="39" spans="1:12">
      <c r="A39" s="1"/>
      <c r="E39" t="s">
        <v>63</v>
      </c>
      <c r="I39" s="12"/>
      <c r="J39" s="12"/>
      <c r="K39" s="12"/>
      <c r="L39" s="14"/>
    </row>
    <row r="40" spans="1:12">
      <c r="J40" s="8"/>
      <c r="K40" s="8"/>
      <c r="L40" s="8"/>
    </row>
    <row r="41" spans="1:12">
      <c r="A41" s="1" t="s">
        <v>28</v>
      </c>
      <c r="D41">
        <f>1-D35</f>
        <v>2.5565793817082794E-2</v>
      </c>
      <c r="E41" t="s">
        <v>65</v>
      </c>
      <c r="H41" s="8" t="s">
        <v>90</v>
      </c>
      <c r="I41" s="8"/>
    </row>
    <row r="42" spans="1:12">
      <c r="B42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(z)</vt:lpstr>
      <vt:lpstr>Sheet2 (t)</vt:lpstr>
      <vt:lpstr>Sheet3 (chi-square)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2020-04-06T10:16:16Z</dcterms:created>
  <dcterms:modified xsi:type="dcterms:W3CDTF">2020-05-24T11:26:39Z</dcterms:modified>
</cp:coreProperties>
</file>